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.A.R\Desktop\SAMPLES 2023\PAINTING\"/>
    </mc:Choice>
  </mc:AlternateContent>
  <bookViews>
    <workbookView xWindow="0" yWindow="0" windowWidth="28800" windowHeight="12435"/>
  </bookViews>
  <sheets>
    <sheet name="PAINT ESTIMATE" sheetId="1" r:id="rId1"/>
  </sheets>
  <definedNames>
    <definedName name="_xlnm._FilterDatabase" localSheetId="0" hidden="1">'PAINT ESTIMATE'!$D$1:$D$41</definedName>
    <definedName name="_xlnm.Print_Area" localSheetId="0">'PAINT ESTIMATE'!$A$1:$J$43</definedName>
    <definedName name="_xlnm.Print_Titles" localSheetId="0">'PAINT ESTIMATE'!$6:$6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A12" i="1" l="1"/>
  <c r="A13" i="1"/>
  <c r="A14" i="1"/>
  <c r="A15" i="1"/>
  <c r="A16" i="1"/>
  <c r="A17" i="1"/>
  <c r="A18" i="1"/>
  <c r="A19" i="1"/>
  <c r="A20" i="1"/>
  <c r="A21" i="1"/>
  <c r="A22" i="1"/>
  <c r="A24" i="1"/>
  <c r="A25" i="1"/>
  <c r="A29" i="1"/>
  <c r="A30" i="1"/>
  <c r="A31" i="1"/>
  <c r="A32" i="1"/>
  <c r="A35" i="1"/>
  <c r="A36" i="1"/>
  <c r="A37" i="1"/>
  <c r="A38" i="1"/>
  <c r="A39" i="1"/>
  <c r="E33" i="1"/>
  <c r="G33" i="1" s="1"/>
  <c r="J33" i="1" s="1"/>
  <c r="A11" i="1"/>
  <c r="A10" i="1"/>
  <c r="A9" i="1"/>
  <c r="A8" i="1"/>
  <c r="G34" i="1"/>
  <c r="J34" i="1" s="1"/>
  <c r="G28" i="1"/>
  <c r="J28" i="1" s="1"/>
  <c r="G27" i="1"/>
  <c r="J27" i="1" s="1"/>
  <c r="G23" i="1"/>
  <c r="J23" i="1" s="1"/>
  <c r="E16" i="1"/>
  <c r="E9" i="1"/>
  <c r="E11" i="1"/>
  <c r="E10" i="1"/>
  <c r="G10" i="1" s="1"/>
  <c r="J10" i="1" s="1"/>
  <c r="G16" i="1"/>
  <c r="J16" i="1" s="1"/>
  <c r="G9" i="1"/>
  <c r="J9" i="1" s="1"/>
  <c r="A23" i="1" l="1"/>
  <c r="J36" i="1"/>
  <c r="G26" i="1"/>
  <c r="A26" i="1" l="1"/>
  <c r="A27" i="1"/>
  <c r="G17" i="1"/>
  <c r="J17" i="1" s="1"/>
  <c r="J19" i="1" s="1"/>
  <c r="J26" i="1"/>
  <c r="A28" i="1" l="1"/>
  <c r="A33" i="1" s="1"/>
  <c r="A34" i="1" s="1"/>
  <c r="J30" i="1"/>
  <c r="A40" i="1"/>
  <c r="G11" i="1" l="1"/>
  <c r="J11" i="1" s="1"/>
  <c r="J13" i="1" l="1"/>
  <c r="J39" i="1" l="1"/>
  <c r="A7" i="1"/>
  <c r="J40" i="1" l="1"/>
  <c r="J41" i="1" s="1"/>
  <c r="C5" i="1" s="1"/>
</calcChain>
</file>

<file path=xl/sharedStrings.xml><?xml version="1.0" encoding="utf-8"?>
<sst xmlns="http://schemas.openxmlformats.org/spreadsheetml/2006/main" count="83" uniqueCount="55">
  <si>
    <t>S.NO</t>
  </si>
  <si>
    <t>DWG. NO.</t>
  </si>
  <si>
    <t>DETAIL NO.</t>
  </si>
  <si>
    <t>DESCRIPTION</t>
  </si>
  <si>
    <t>QTY.</t>
  </si>
  <si>
    <t>WASTE</t>
  </si>
  <si>
    <t>QTY. W/ WASTE</t>
  </si>
  <si>
    <t>UNIT</t>
  </si>
  <si>
    <t>UNIT COST</t>
  </si>
  <si>
    <t>TOTAL COST</t>
  </si>
  <si>
    <t>09 00 00 FINISHINGS</t>
  </si>
  <si>
    <t>Sales Tax</t>
  </si>
  <si>
    <t xml:space="preserve">Overhead &amp; Profit </t>
  </si>
  <si>
    <t>SF</t>
  </si>
  <si>
    <t>REV(0)</t>
  </si>
  <si>
    <t>Submission Date</t>
  </si>
  <si>
    <t>Total Base Bid</t>
  </si>
  <si>
    <t xml:space="preserve"> </t>
  </si>
  <si>
    <t>Plans  Date</t>
  </si>
  <si>
    <t xml:space="preserve">PROJECT: </t>
  </si>
  <si>
    <t xml:space="preserve">ADDRESS: </t>
  </si>
  <si>
    <t>EA</t>
  </si>
  <si>
    <t>Anything not included above</t>
  </si>
  <si>
    <t>LF</t>
  </si>
  <si>
    <t>Exclusions &amp; Notes</t>
  </si>
  <si>
    <t>PAINT ON WALLS</t>
  </si>
  <si>
    <t>Paint On Walls Sub Total</t>
  </si>
  <si>
    <t>PAINT ON CEILINGS</t>
  </si>
  <si>
    <t>Paint On Ceilings Sub Total</t>
  </si>
  <si>
    <t>PAINT ON DOORS AND FRAMES</t>
  </si>
  <si>
    <t>Paint On Doors and Frames Sub Total</t>
  </si>
  <si>
    <t>PAINT ON DOOR</t>
  </si>
  <si>
    <t>PAINT ON DOOR FRAMES</t>
  </si>
  <si>
    <t>PAINT ON TRIMS</t>
  </si>
  <si>
    <t>Paint On Trims Sub Total</t>
  </si>
  <si>
    <t>A2.0</t>
  </si>
  <si>
    <t>A5.0</t>
  </si>
  <si>
    <t>Schd/A5.0</t>
  </si>
  <si>
    <t>A7.0</t>
  </si>
  <si>
    <t>7/18/2023</t>
  </si>
  <si>
    <t>3/23/2023</t>
  </si>
  <si>
    <t>1/A7.0</t>
  </si>
  <si>
    <t>A4.0-4.1</t>
  </si>
  <si>
    <r>
      <t xml:space="preserve">Paint on Gypsum Board Walls &amp; Bulkheads </t>
    </r>
    <r>
      <rPr>
        <b/>
        <sz val="12"/>
        <rFont val="Calibri"/>
        <family val="2"/>
        <scheme val="minor"/>
      </rPr>
      <t xml:space="preserve">(P-1)
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Agreeable Gray/SW7029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Eggshell</t>
    </r>
  </si>
  <si>
    <r>
      <t xml:space="preserve">Paint on Walls </t>
    </r>
    <r>
      <rPr>
        <b/>
        <sz val="12"/>
        <rFont val="Calibri"/>
        <family val="2"/>
        <scheme val="minor"/>
      </rPr>
      <t xml:space="preserve">(P-2)
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Agreeable Gray/SW7029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Semigloss</t>
    </r>
  </si>
  <si>
    <r>
      <t xml:space="preserve">Paint on Walls </t>
    </r>
    <r>
      <rPr>
        <b/>
        <sz val="12"/>
        <rFont val="Calibri"/>
        <family val="2"/>
        <scheme val="minor"/>
      </rPr>
      <t xml:space="preserve">(P-4)
Manuf: - </t>
    </r>
    <r>
      <rPr>
        <sz val="12"/>
        <rFont val="Calibri"/>
        <family val="2"/>
        <scheme val="minor"/>
      </rPr>
      <t>N/A</t>
    </r>
    <r>
      <rPr>
        <b/>
        <sz val="12"/>
        <rFont val="Calibri"/>
        <family val="2"/>
        <scheme val="minor"/>
      </rPr>
      <t xml:space="preserve">
Product: - </t>
    </r>
    <r>
      <rPr>
        <sz val="12"/>
        <rFont val="Calibri"/>
        <family val="2"/>
        <scheme val="minor"/>
      </rPr>
      <t>N/A</t>
    </r>
    <r>
      <rPr>
        <b/>
        <sz val="12"/>
        <rFont val="Calibri"/>
        <family val="2"/>
        <scheme val="minor"/>
      </rPr>
      <t xml:space="preserve">
Finish: - </t>
    </r>
    <r>
      <rPr>
        <sz val="12"/>
        <rFont val="Calibri"/>
        <family val="2"/>
        <scheme val="minor"/>
      </rPr>
      <t>N/A</t>
    </r>
  </si>
  <si>
    <r>
      <t xml:space="preserve">Paint on Gypsum Board Ceilings @ Fascia </t>
    </r>
    <r>
      <rPr>
        <b/>
        <sz val="12"/>
        <rFont val="Calibri"/>
        <family val="2"/>
        <scheme val="minor"/>
      </rPr>
      <t xml:space="preserve">(P-3)
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Ceiling White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Flat</t>
    </r>
  </si>
  <si>
    <r>
      <t xml:space="preserve">Paint on Exposed Ceiling </t>
    </r>
    <r>
      <rPr>
        <b/>
        <sz val="12"/>
        <rFont val="Calibri"/>
        <family val="2"/>
        <scheme val="minor"/>
      </rPr>
      <t xml:space="preserve">(P-3)
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Ceiling White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Flat</t>
    </r>
  </si>
  <si>
    <r>
      <t xml:space="preserve">Paint On Steel Door </t>
    </r>
    <r>
      <rPr>
        <b/>
        <sz val="12"/>
        <rFont val="Calibri"/>
        <family val="2"/>
        <scheme val="minor"/>
      </rPr>
      <t>(P-2)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Agreeable Gray/SW7029</t>
    </r>
    <r>
      <rPr>
        <b/>
        <sz val="12"/>
        <rFont val="Calibri"/>
        <family val="2"/>
        <scheme val="minor"/>
      </rPr>
      <t xml:space="preserve">
Finish:</t>
    </r>
    <r>
      <rPr>
        <sz val="12"/>
        <rFont val="Calibri"/>
        <family val="2"/>
        <scheme val="minor"/>
      </rPr>
      <t xml:space="preserve"> Semigloss</t>
    </r>
  </si>
  <si>
    <r>
      <t>Paint On Hollow Metal Door Frame</t>
    </r>
    <r>
      <rPr>
        <b/>
        <sz val="12"/>
        <rFont val="Calibri"/>
        <family val="2"/>
        <scheme val="minor"/>
      </rPr>
      <t xml:space="preserve"> (P-2)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Dimension:</t>
    </r>
    <r>
      <rPr>
        <sz val="12"/>
        <rFont val="Calibri"/>
        <family val="2"/>
        <scheme val="minor"/>
      </rPr>
      <t xml:space="preserve"> 3'-0" x 7'-0"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Agreeable Gray/SW7029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Semigloss</t>
    </r>
  </si>
  <si>
    <r>
      <t>Paint On Hollow Metal Door Frame</t>
    </r>
    <r>
      <rPr>
        <b/>
        <sz val="12"/>
        <rFont val="Calibri"/>
        <family val="2"/>
        <scheme val="minor"/>
      </rPr>
      <t xml:space="preserve"> (P-2)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Dimension:</t>
    </r>
    <r>
      <rPr>
        <sz val="12"/>
        <rFont val="Calibri"/>
        <family val="2"/>
        <scheme val="minor"/>
      </rPr>
      <t xml:space="preserve"> (2) 3'-0" x 7'-0"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Agreeable Gray/SW7029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Semigloss</t>
    </r>
  </si>
  <si>
    <r>
      <t xml:space="preserve">Paint On Hollow Metal Door Frame </t>
    </r>
    <r>
      <rPr>
        <b/>
        <sz val="12"/>
        <rFont val="Calibri"/>
        <family val="2"/>
        <scheme val="minor"/>
      </rPr>
      <t>(P-2)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Dimension:</t>
    </r>
    <r>
      <rPr>
        <sz val="12"/>
        <rFont val="Calibri"/>
        <family val="2"/>
        <scheme val="minor"/>
      </rPr>
      <t xml:space="preserve"> 3'-6" x 7'-0"
</t>
    </r>
    <r>
      <rPr>
        <b/>
        <sz val="12"/>
        <rFont val="Calibri"/>
        <family val="2"/>
        <scheme val="minor"/>
      </rPr>
      <t xml:space="preserve">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Agreeable Gray/SW7029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Semigloss</t>
    </r>
  </si>
  <si>
    <r>
      <t xml:space="preserve">Paint on Window Sill </t>
    </r>
    <r>
      <rPr>
        <b/>
        <sz val="12"/>
        <rFont val="Calibri"/>
        <family val="2"/>
        <scheme val="minor"/>
      </rPr>
      <t xml:space="preserve">(P-2)
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Agreeable Gray/SW7029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Semigloss</t>
    </r>
  </si>
  <si>
    <r>
      <t xml:space="preserve">Paint on Window Perimeter Trim </t>
    </r>
    <r>
      <rPr>
        <b/>
        <sz val="12"/>
        <rFont val="Calibri"/>
        <family val="2"/>
        <scheme val="minor"/>
      </rPr>
      <t xml:space="preserve">(P-2)
Manuf: </t>
    </r>
    <r>
      <rPr>
        <sz val="12"/>
        <rFont val="Calibri"/>
        <family val="2"/>
        <scheme val="minor"/>
      </rPr>
      <t>Sherwin Williams</t>
    </r>
    <r>
      <rPr>
        <b/>
        <sz val="12"/>
        <rFont val="Calibri"/>
        <family val="2"/>
        <scheme val="minor"/>
      </rPr>
      <t xml:space="preserve">
Product: </t>
    </r>
    <r>
      <rPr>
        <sz val="12"/>
        <rFont val="Calibri"/>
        <family val="2"/>
        <scheme val="minor"/>
      </rPr>
      <t>Agreeable Gray/SW7029</t>
    </r>
    <r>
      <rPr>
        <b/>
        <sz val="12"/>
        <rFont val="Calibri"/>
        <family val="2"/>
        <scheme val="minor"/>
      </rPr>
      <t xml:space="preserve">
Finish: </t>
    </r>
    <r>
      <rPr>
        <sz val="12"/>
        <rFont val="Calibri"/>
        <family val="2"/>
        <scheme val="minor"/>
      </rPr>
      <t>Semigloss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</si>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</sst>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0_);_(&quot;$&quot;* \(#,##0.00\);_(&quot;$&quot;* &quot;-&quot;?_);_(@_)"/>
    <numFmt numFmtId="167" formatCode="_-* #,##0_-;\-* #,##0_-;_-* &quot;-&quot;??_-;_-@_-"/>
    <numFmt numFmtId="168" formatCode="0\ &quot;FT&quot;"/>
  </numFmts>
  <fonts count="17" x14ac:knownFonts="1">
    <font>
      <sz val="12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Times New Roman"/>
      <family val="1"/>
    </font>
    <font>
      <b/>
      <sz val="12"/>
      <name val="Verdana"/>
      <family val="2"/>
    </font>
    <font>
      <b/>
      <sz val="12"/>
      <name val="Calibri"/>
      <family val="2"/>
      <scheme val="minor"/>
    </font>
    <font>
      <b/>
      <sz val="11"/>
      <color theme="0"/>
      <name val="Times New Roman"/>
      <family val="1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name val="Times New Roman"/>
      <family val="1"/>
    </font>
    <font>
      <b/>
      <i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2" fontId="2" fillId="2" borderId="1" xfId="0" applyNumberFormat="1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2" fontId="5" fillId="2" borderId="4" xfId="0" applyNumberFormat="1" applyFont="1" applyFill="1" applyBorder="1" applyAlignment="1">
      <alignment horizontal="left" vertical="top"/>
    </xf>
    <xf numFmtId="165" fontId="7" fillId="2" borderId="0" xfId="1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3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vertical="top" wrapText="1"/>
    </xf>
    <xf numFmtId="41" fontId="3" fillId="2" borderId="14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2" fontId="12" fillId="2" borderId="13" xfId="0" applyNumberFormat="1" applyFont="1" applyFill="1" applyBorder="1" applyAlignment="1">
      <alignment vertical="top" wrapText="1"/>
    </xf>
    <xf numFmtId="2" fontId="7" fillId="2" borderId="13" xfId="0" applyNumberFormat="1" applyFont="1" applyFill="1" applyBorder="1" applyAlignment="1">
      <alignment horizontal="right" vertical="top" wrapText="1"/>
    </xf>
    <xf numFmtId="9" fontId="3" fillId="2" borderId="14" xfId="2" applyFont="1" applyFill="1" applyBorder="1" applyAlignment="1">
      <alignment horizontal="center" vertical="top" wrapText="1"/>
    </xf>
    <xf numFmtId="166" fontId="3" fillId="2" borderId="14" xfId="0" applyNumberFormat="1" applyFont="1" applyFill="1" applyBorder="1" applyAlignment="1">
      <alignment horizontal="center" vertical="top"/>
    </xf>
    <xf numFmtId="43" fontId="11" fillId="3" borderId="0" xfId="0" applyNumberFormat="1" applyFont="1" applyFill="1" applyAlignment="1">
      <alignment vertical="top"/>
    </xf>
    <xf numFmtId="43" fontId="3" fillId="3" borderId="0" xfId="0" applyNumberFormat="1" applyFont="1" applyFill="1" applyAlignment="1">
      <alignment vertical="top"/>
    </xf>
    <xf numFmtId="0" fontId="3" fillId="2" borderId="23" xfId="0" applyFont="1" applyFill="1" applyBorder="1" applyAlignment="1">
      <alignment horizontal="center" vertical="top"/>
    </xf>
    <xf numFmtId="2" fontId="3" fillId="2" borderId="14" xfId="0" applyNumberFormat="1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165" fontId="7" fillId="2" borderId="15" xfId="1" applyNumberFormat="1" applyFont="1" applyFill="1" applyBorder="1" applyAlignment="1">
      <alignment vertical="top"/>
    </xf>
    <xf numFmtId="2" fontId="3" fillId="2" borderId="13" xfId="0" applyNumberFormat="1" applyFont="1" applyFill="1" applyBorder="1" applyAlignment="1">
      <alignment horizontal="right" vertical="top" wrapText="1"/>
    </xf>
    <xf numFmtId="165" fontId="7" fillId="2" borderId="22" xfId="1" applyNumberFormat="1" applyFont="1" applyFill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2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44" fontId="3" fillId="3" borderId="0" xfId="0" applyNumberFormat="1" applyFont="1" applyFill="1" applyAlignment="1">
      <alignment vertical="top"/>
    </xf>
    <xf numFmtId="9" fontId="7" fillId="7" borderId="13" xfId="0" applyNumberFormat="1" applyFont="1" applyFill="1" applyBorder="1" applyAlignment="1">
      <alignment horizontal="center" vertical="top" wrapText="1"/>
    </xf>
    <xf numFmtId="167" fontId="7" fillId="2" borderId="22" xfId="1" applyNumberFormat="1" applyFont="1" applyFill="1" applyBorder="1" applyAlignment="1">
      <alignment vertical="top"/>
    </xf>
    <xf numFmtId="2" fontId="2" fillId="2" borderId="4" xfId="0" applyNumberFormat="1" applyFont="1" applyFill="1" applyBorder="1" applyAlignment="1">
      <alignment horizontal="left" vertical="top"/>
    </xf>
    <xf numFmtId="0" fontId="3" fillId="0" borderId="27" xfId="0" applyFont="1" applyBorder="1" applyAlignment="1">
      <alignment horizontal="center" vertical="top"/>
    </xf>
    <xf numFmtId="2" fontId="3" fillId="0" borderId="27" xfId="0" applyNumberFormat="1" applyFont="1" applyBorder="1" applyAlignment="1">
      <alignment vertical="top" wrapText="1"/>
    </xf>
    <xf numFmtId="2" fontId="3" fillId="0" borderId="27" xfId="0" applyNumberFormat="1" applyFont="1" applyBorder="1" applyAlignment="1">
      <alignment horizontal="right" vertical="top" wrapText="1"/>
    </xf>
    <xf numFmtId="2" fontId="3" fillId="0" borderId="27" xfId="0" applyNumberFormat="1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vertical="top"/>
    </xf>
    <xf numFmtId="0" fontId="3" fillId="2" borderId="29" xfId="0" applyFont="1" applyFill="1" applyBorder="1" applyAlignment="1">
      <alignment horizontal="center" vertical="top"/>
    </xf>
    <xf numFmtId="0" fontId="3" fillId="4" borderId="26" xfId="0" applyFont="1" applyFill="1" applyBorder="1" applyAlignment="1">
      <alignment vertical="top"/>
    </xf>
    <xf numFmtId="0" fontId="3" fillId="4" borderId="27" xfId="0" applyFont="1" applyFill="1" applyBorder="1" applyAlignment="1">
      <alignment vertical="top"/>
    </xf>
    <xf numFmtId="0" fontId="7" fillId="4" borderId="27" xfId="0" applyFont="1" applyFill="1" applyBorder="1" applyAlignment="1">
      <alignment vertical="top"/>
    </xf>
    <xf numFmtId="0" fontId="3" fillId="4" borderId="27" xfId="0" applyFont="1" applyFill="1" applyBorder="1" applyAlignment="1">
      <alignment horizontal="right" vertical="top"/>
    </xf>
    <xf numFmtId="1" fontId="3" fillId="4" borderId="27" xfId="0" applyNumberFormat="1" applyFont="1" applyFill="1" applyBorder="1" applyAlignment="1">
      <alignment horizontal="right" vertical="top"/>
    </xf>
    <xf numFmtId="0" fontId="3" fillId="4" borderId="28" xfId="0" applyFont="1" applyFill="1" applyBorder="1" applyAlignment="1">
      <alignment vertical="top"/>
    </xf>
    <xf numFmtId="9" fontId="3" fillId="2" borderId="13" xfId="2" applyFont="1" applyFill="1" applyBorder="1" applyAlignment="1">
      <alignment horizontal="center" vertical="top" wrapText="1"/>
    </xf>
    <xf numFmtId="165" fontId="3" fillId="2" borderId="15" xfId="0" applyNumberFormat="1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 wrapText="1"/>
    </xf>
    <xf numFmtId="166" fontId="3" fillId="6" borderId="14" xfId="0" applyNumberFormat="1" applyFont="1" applyFill="1" applyBorder="1" applyAlignment="1">
      <alignment horizontal="center" vertical="top"/>
    </xf>
    <xf numFmtId="2" fontId="3" fillId="2" borderId="16" xfId="0" applyNumberFormat="1" applyFont="1" applyFill="1" applyBorder="1" applyAlignment="1">
      <alignment horizontal="center" vertical="top" wrapText="1"/>
    </xf>
    <xf numFmtId="9" fontId="3" fillId="2" borderId="16" xfId="0" applyNumberFormat="1" applyFont="1" applyFill="1" applyBorder="1" applyAlignment="1">
      <alignment horizontal="center" vertical="top"/>
    </xf>
    <xf numFmtId="41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166" fontId="3" fillId="2" borderId="16" xfId="0" applyNumberFormat="1" applyFont="1" applyFill="1" applyBorder="1" applyAlignment="1">
      <alignment horizontal="center" vertical="top"/>
    </xf>
    <xf numFmtId="165" fontId="3" fillId="2" borderId="17" xfId="0" applyNumberFormat="1" applyFont="1" applyFill="1" applyBorder="1" applyAlignment="1">
      <alignment horizontal="center" vertical="top"/>
    </xf>
    <xf numFmtId="2" fontId="3" fillId="2" borderId="18" xfId="0" applyNumberFormat="1" applyFont="1" applyFill="1" applyBorder="1" applyAlignment="1">
      <alignment horizontal="center" vertical="top" wrapText="1"/>
    </xf>
    <xf numFmtId="9" fontId="3" fillId="2" borderId="19" xfId="0" applyNumberFormat="1" applyFont="1" applyFill="1" applyBorder="1" applyAlignment="1">
      <alignment horizontal="center" vertical="top"/>
    </xf>
    <xf numFmtId="41" fontId="3" fillId="2" borderId="19" xfId="0" applyNumberFormat="1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166" fontId="3" fillId="2" borderId="20" xfId="0" applyNumberFormat="1" applyFont="1" applyFill="1" applyBorder="1" applyAlignment="1">
      <alignment horizontal="center" vertical="top"/>
    </xf>
    <xf numFmtId="165" fontId="7" fillId="2" borderId="21" xfId="0" applyNumberFormat="1" applyFont="1" applyFill="1" applyBorder="1" applyAlignment="1">
      <alignment horizontal="center" vertical="top"/>
    </xf>
    <xf numFmtId="1" fontId="3" fillId="2" borderId="13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/>
    </xf>
    <xf numFmtId="2" fontId="3" fillId="0" borderId="2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vertical="top"/>
    </xf>
    <xf numFmtId="0" fontId="14" fillId="0" borderId="26" xfId="0" applyFont="1" applyBorder="1" applyAlignment="1">
      <alignment horizontal="left" vertical="top" indent="1"/>
    </xf>
    <xf numFmtId="165" fontId="3" fillId="2" borderId="30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/>
    </xf>
    <xf numFmtId="2" fontId="2" fillId="2" borderId="2" xfId="0" applyNumberFormat="1" applyFont="1" applyFill="1" applyBorder="1" applyAlignment="1">
      <alignment horizontal="left" vertical="top"/>
    </xf>
    <xf numFmtId="2" fontId="4" fillId="2" borderId="2" xfId="0" applyNumberFormat="1" applyFont="1" applyFill="1" applyBorder="1" applyAlignment="1">
      <alignment vertical="top"/>
    </xf>
    <xf numFmtId="164" fontId="7" fillId="2" borderId="3" xfId="0" applyNumberFormat="1" applyFont="1" applyFill="1" applyBorder="1" applyAlignment="1">
      <alignment horizontal="right" vertical="top"/>
    </xf>
    <xf numFmtId="164" fontId="7" fillId="2" borderId="5" xfId="0" applyNumberFormat="1" applyFont="1" applyFill="1" applyBorder="1" applyAlignment="1">
      <alignment horizontal="right" vertical="top"/>
    </xf>
    <xf numFmtId="164" fontId="3" fillId="2" borderId="5" xfId="0" applyNumberFormat="1" applyFont="1" applyFill="1" applyBorder="1" applyAlignment="1">
      <alignment vertical="top"/>
    </xf>
    <xf numFmtId="165" fontId="6" fillId="2" borderId="0" xfId="1" applyNumberFormat="1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4" fillId="2" borderId="0" xfId="0" applyNumberFormat="1" applyFont="1" applyFill="1" applyBorder="1" applyAlignment="1">
      <alignment vertical="top" wrapText="1"/>
    </xf>
    <xf numFmtId="2" fontId="16" fillId="2" borderId="0" xfId="0" applyNumberFormat="1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center" vertical="top"/>
    </xf>
    <xf numFmtId="168" fontId="7" fillId="2" borderId="0" xfId="0" applyNumberFormat="1" applyFont="1" applyFill="1" applyBorder="1" applyAlignment="1">
      <alignment horizontal="center" vertical="top"/>
    </xf>
    <xf numFmtId="2" fontId="4" fillId="2" borderId="0" xfId="0" applyNumberFormat="1" applyFont="1" applyFill="1" applyBorder="1" applyAlignment="1">
      <alignment vertical="top"/>
    </xf>
    <xf numFmtId="14" fontId="5" fillId="2" borderId="0" xfId="0" applyNumberFormat="1" applyFont="1" applyFill="1" applyBorder="1" applyAlignment="1">
      <alignment horizontal="left" vertical="top"/>
    </xf>
    <xf numFmtId="2" fontId="15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2" fontId="3" fillId="2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2" fontId="3" fillId="2" borderId="13" xfId="0" applyNumberFormat="1" applyFont="1" applyFill="1" applyBorder="1" applyAlignment="1">
      <alignment horizontal="center" vertical="top" wrapText="1"/>
    </xf>
    <xf numFmtId="43" fontId="11" fillId="3" borderId="0" xfId="0" applyNumberFormat="1" applyFont="1" applyFill="1" applyAlignment="1">
      <alignment horizontal="center" vertical="top"/>
    </xf>
    <xf numFmtId="43" fontId="3" fillId="3" borderId="0" xfId="0" applyNumberFormat="1" applyFont="1" applyFill="1" applyAlignment="1">
      <alignment horizontal="center" vertical="top"/>
    </xf>
    <xf numFmtId="0" fontId="8" fillId="8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2" fontId="8" fillId="8" borderId="7" xfId="0" applyNumberFormat="1" applyFont="1" applyFill="1" applyBorder="1" applyAlignment="1">
      <alignment horizontal="center" vertical="top" wrapText="1"/>
    </xf>
    <xf numFmtId="164" fontId="8" fillId="8" borderId="8" xfId="0" applyNumberFormat="1" applyFont="1" applyFill="1" applyBorder="1" applyAlignment="1">
      <alignment horizontal="center" vertical="top" wrapText="1"/>
    </xf>
    <xf numFmtId="0" fontId="13" fillId="8" borderId="6" xfId="0" applyFont="1" applyFill="1" applyBorder="1" applyAlignment="1">
      <alignment horizontal="left" vertical="top"/>
    </xf>
    <xf numFmtId="0" fontId="3" fillId="8" borderId="7" xfId="0" applyFont="1" applyFill="1" applyBorder="1" applyAlignment="1">
      <alignment horizontal="center" vertical="top"/>
    </xf>
    <xf numFmtId="2" fontId="3" fillId="8" borderId="7" xfId="0" applyNumberFormat="1" applyFont="1" applyFill="1" applyBorder="1" applyAlignment="1">
      <alignment vertical="top" wrapText="1"/>
    </xf>
    <xf numFmtId="2" fontId="3" fillId="8" borderId="7" xfId="0" applyNumberFormat="1" applyFont="1" applyFill="1" applyBorder="1" applyAlignment="1">
      <alignment horizontal="right" vertical="top" wrapText="1"/>
    </xf>
    <xf numFmtId="2" fontId="3" fillId="8" borderId="7" xfId="0" applyNumberFormat="1" applyFont="1" applyFill="1" applyBorder="1" applyAlignment="1">
      <alignment horizontal="center" vertical="top" wrapText="1"/>
    </xf>
    <xf numFmtId="165" fontId="13" fillId="8" borderId="8" xfId="1" applyNumberFormat="1" applyFont="1" applyFill="1" applyBorder="1" applyAlignment="1">
      <alignment vertical="top"/>
    </xf>
    <xf numFmtId="0" fontId="10" fillId="2" borderId="13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2" fontId="7" fillId="2" borderId="13" xfId="0" applyNumberFormat="1" applyFont="1" applyFill="1" applyBorder="1" applyAlignment="1">
      <alignment vertical="top" wrapText="1"/>
    </xf>
    <xf numFmtId="2" fontId="7" fillId="2" borderId="13" xfId="0" applyNumberFormat="1" applyFont="1" applyFill="1" applyBorder="1" applyAlignment="1">
      <alignment horizontal="center" vertical="top" wrapText="1"/>
    </xf>
    <xf numFmtId="2" fontId="7" fillId="2" borderId="24" xfId="0" applyNumberFormat="1" applyFont="1" applyFill="1" applyBorder="1" applyAlignment="1">
      <alignment horizontal="center" vertical="top" wrapText="1"/>
    </xf>
    <xf numFmtId="2" fontId="7" fillId="2" borderId="25" xfId="0" applyNumberFormat="1" applyFont="1" applyFill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2060"/>
    <pageSetUpPr fitToPage="1"/>
  </sheetPr>
  <dimension ref="A1:AI43"/>
  <sheetViews>
    <sheetView showGridLines="0" tabSelected="1" view="pageBreakPreview" zoomScale="90" zoomScaleNormal="90" zoomScaleSheetLayoutView="90" workbookViewId="0">
      <pane ySplit="6" topLeftCell="A28" activePane="bottomLeft" state="frozen"/>
      <selection pane="bottomLeft" activeCell="D4" sqref="D4"/>
    </sheetView>
  </sheetViews>
  <sheetFormatPr defaultColWidth="9.6640625" defaultRowHeight="15.75" x14ac:dyDescent="0.2"/>
  <cols>
    <col min="1" max="1" width="5.33203125" style="37" customWidth="1"/>
    <col min="2" max="2" width="9.77734375" style="9" customWidth="1"/>
    <col min="3" max="3" width="12.6640625" style="9" customWidth="1"/>
    <col min="4" max="4" width="48.21875" style="38" customWidth="1"/>
    <col min="5" max="5" width="8.109375" style="39" customWidth="1"/>
    <col min="6" max="6" width="9" style="40" customWidth="1"/>
    <col min="7" max="7" width="9.6640625" style="40" customWidth="1"/>
    <col min="8" max="8" width="10.5546875" style="9" customWidth="1"/>
    <col min="9" max="9" width="11" style="38" customWidth="1"/>
    <col min="10" max="10" width="15.21875" style="41" customWidth="1"/>
    <col min="11" max="11" width="12.44140625" style="5" customWidth="1"/>
    <col min="12" max="35" width="9.6640625" style="5"/>
    <col min="36" max="16384" width="9.6640625" style="6"/>
  </cols>
  <sheetData>
    <row r="1" spans="1:35" ht="18.75" x14ac:dyDescent="0.2">
      <c r="A1" s="1" t="s">
        <v>19</v>
      </c>
      <c r="B1" s="81"/>
      <c r="C1" s="84" t="s">
        <v>54</v>
      </c>
      <c r="D1" s="3"/>
      <c r="E1" s="84"/>
      <c r="F1" s="4"/>
      <c r="G1" s="4"/>
      <c r="H1" s="2"/>
      <c r="I1" s="85"/>
      <c r="J1" s="86" t="s">
        <v>14</v>
      </c>
    </row>
    <row r="2" spans="1:35" ht="19.5" x14ac:dyDescent="0.2">
      <c r="A2" s="45" t="s">
        <v>20</v>
      </c>
      <c r="B2" s="82"/>
      <c r="C2" s="90" t="s">
        <v>54</v>
      </c>
      <c r="D2" s="91"/>
      <c r="E2" s="92"/>
      <c r="F2" s="93"/>
      <c r="G2" s="93"/>
      <c r="H2" s="94"/>
      <c r="I2" s="95"/>
      <c r="J2" s="87"/>
    </row>
    <row r="3" spans="1:35" ht="15" customHeight="1" x14ac:dyDescent="0.2">
      <c r="A3" s="7" t="s">
        <v>18</v>
      </c>
      <c r="B3" s="83"/>
      <c r="C3" s="96" t="s">
        <v>40</v>
      </c>
      <c r="D3" s="91"/>
      <c r="E3" s="97"/>
      <c r="F3" s="93"/>
      <c r="G3" s="93"/>
      <c r="H3" s="94"/>
      <c r="I3" s="95"/>
      <c r="J3" s="88"/>
    </row>
    <row r="4" spans="1:35" ht="15" customHeight="1" x14ac:dyDescent="0.2">
      <c r="A4" s="7" t="s">
        <v>15</v>
      </c>
      <c r="B4" s="83"/>
      <c r="C4" s="96" t="s">
        <v>39</v>
      </c>
      <c r="D4" s="8"/>
      <c r="E4" s="98"/>
      <c r="F4" s="99"/>
      <c r="G4" s="93"/>
      <c r="H4" s="94"/>
      <c r="I4" s="95"/>
      <c r="J4" s="88"/>
    </row>
    <row r="5" spans="1:35" ht="16.5" thickBot="1" x14ac:dyDescent="0.25">
      <c r="A5" s="7" t="s">
        <v>16</v>
      </c>
      <c r="B5" s="83"/>
      <c r="C5" s="89">
        <f>J$41</f>
        <v>0</v>
      </c>
      <c r="D5" s="8"/>
      <c r="E5" s="100"/>
      <c r="F5" s="101"/>
      <c r="G5" s="102"/>
      <c r="H5" s="103"/>
      <c r="I5" s="95"/>
      <c r="J5" s="88"/>
    </row>
    <row r="6" spans="1:35" s="11" customFormat="1" ht="29.25" thickBot="1" x14ac:dyDescent="0.25">
      <c r="A6" s="107" t="s">
        <v>0</v>
      </c>
      <c r="B6" s="108" t="s">
        <v>1</v>
      </c>
      <c r="C6" s="108" t="s">
        <v>2</v>
      </c>
      <c r="D6" s="109" t="s">
        <v>3</v>
      </c>
      <c r="E6" s="109" t="s">
        <v>4</v>
      </c>
      <c r="F6" s="109" t="s">
        <v>5</v>
      </c>
      <c r="G6" s="109" t="s">
        <v>6</v>
      </c>
      <c r="H6" s="108" t="s">
        <v>7</v>
      </c>
      <c r="I6" s="109" t="s">
        <v>8</v>
      </c>
      <c r="J6" s="110" t="s">
        <v>9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13" customFormat="1" ht="16.5" thickBot="1" x14ac:dyDescent="0.25">
      <c r="A7" s="51" t="str">
        <f>IF(E7&lt;&gt;"",1+MAX($A$1:$A6),"")</f>
        <v/>
      </c>
      <c r="B7" s="52"/>
      <c r="C7" s="53"/>
      <c r="D7" s="54" t="s">
        <v>10</v>
      </c>
      <c r="E7" s="55"/>
      <c r="F7" s="53"/>
      <c r="G7" s="56"/>
      <c r="H7" s="53"/>
      <c r="I7" s="53"/>
      <c r="J7" s="57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12" customFormat="1" ht="16.5" thickBot="1" x14ac:dyDescent="0.25">
      <c r="A8" s="23" t="str">
        <f>IF(E8&lt;&gt;"",1+MAX($A$1:$A7),"")</f>
        <v/>
      </c>
      <c r="B8" s="15"/>
      <c r="C8" s="16"/>
      <c r="D8" s="17" t="s">
        <v>25</v>
      </c>
      <c r="E8" s="60"/>
      <c r="F8" s="16"/>
      <c r="G8" s="18"/>
      <c r="H8" s="15"/>
      <c r="I8" s="15"/>
      <c r="J8" s="61"/>
      <c r="K8" s="28"/>
      <c r="L8" s="29"/>
      <c r="M8" s="5"/>
    </row>
    <row r="9" spans="1:35" ht="63" x14ac:dyDescent="0.2">
      <c r="A9" s="23">
        <f>IF(E9&lt;&gt;"",1+MAX($A$1:$A8),"")</f>
        <v>1</v>
      </c>
      <c r="B9" s="15" t="s">
        <v>36</v>
      </c>
      <c r="C9" s="118" t="s">
        <v>37</v>
      </c>
      <c r="D9" s="19" t="s">
        <v>43</v>
      </c>
      <c r="E9" s="20">
        <f>(55.9*3.5*2)+(9.21*3.5)+(12.7*3.5)+(44.12*9.5)+(377.6*10.5)</f>
        <v>4851.9250000000002</v>
      </c>
      <c r="F9" s="58">
        <v>0.1</v>
      </c>
      <c r="G9" s="20">
        <f t="shared" ref="G9:G10" si="0">E9*(1+F9)</f>
        <v>5337.1175000000003</v>
      </c>
      <c r="H9" s="21" t="s">
        <v>13</v>
      </c>
      <c r="I9" s="62">
        <v>0</v>
      </c>
      <c r="J9" s="59">
        <f t="shared" ref="J9:J10" si="1">I9*G9</f>
        <v>0</v>
      </c>
      <c r="K9" s="28"/>
      <c r="L9" s="29"/>
    </row>
    <row r="10" spans="1:35" ht="63" x14ac:dyDescent="0.2">
      <c r="A10" s="23">
        <f>IF(E10&lt;&gt;"",1+MAX($A$1:$A9),"")</f>
        <v>2</v>
      </c>
      <c r="B10" s="15" t="s">
        <v>36</v>
      </c>
      <c r="C10" s="118" t="s">
        <v>37</v>
      </c>
      <c r="D10" s="19" t="s">
        <v>44</v>
      </c>
      <c r="E10" s="20">
        <f>15.61*10.5</f>
        <v>163.905</v>
      </c>
      <c r="F10" s="58">
        <v>0.1</v>
      </c>
      <c r="G10" s="20">
        <f t="shared" si="0"/>
        <v>180.2955</v>
      </c>
      <c r="H10" s="21" t="s">
        <v>13</v>
      </c>
      <c r="I10" s="62">
        <v>0</v>
      </c>
      <c r="J10" s="59">
        <f t="shared" si="1"/>
        <v>0</v>
      </c>
      <c r="K10" s="28"/>
      <c r="L10" s="29"/>
    </row>
    <row r="11" spans="1:35" ht="63" x14ac:dyDescent="0.2">
      <c r="A11" s="23">
        <f>IF(E11&lt;&gt;"",1+MAX($A$1:$A10),"")</f>
        <v>3</v>
      </c>
      <c r="B11" s="15" t="s">
        <v>36</v>
      </c>
      <c r="C11" s="118" t="s">
        <v>37</v>
      </c>
      <c r="D11" s="19" t="s">
        <v>45</v>
      </c>
      <c r="E11" s="20">
        <f>6*9.5+(12.7*3.5)</f>
        <v>101.44999999999999</v>
      </c>
      <c r="F11" s="58">
        <v>0.1</v>
      </c>
      <c r="G11" s="20">
        <f t="shared" ref="G11" si="2">E11*(1+F11)</f>
        <v>111.595</v>
      </c>
      <c r="H11" s="21" t="s">
        <v>13</v>
      </c>
      <c r="I11" s="62">
        <v>0</v>
      </c>
      <c r="J11" s="59">
        <f t="shared" ref="J11" si="3">I11*G11</f>
        <v>0</v>
      </c>
      <c r="K11" s="28"/>
      <c r="L11" s="29"/>
    </row>
    <row r="12" spans="1:35" ht="16.5" thickBot="1" x14ac:dyDescent="0.25">
      <c r="A12" s="23" t="str">
        <f>IF(E12&lt;&gt;"",1+MAX($A$1:$A11),"")</f>
        <v/>
      </c>
      <c r="B12" s="15"/>
      <c r="C12" s="117"/>
      <c r="D12" s="24"/>
      <c r="E12" s="63"/>
      <c r="F12" s="64"/>
      <c r="G12" s="65"/>
      <c r="H12" s="66"/>
      <c r="I12" s="67"/>
      <c r="J12" s="68"/>
      <c r="K12" s="28"/>
      <c r="L12" s="29"/>
    </row>
    <row r="13" spans="1:35" ht="16.5" thickBot="1" x14ac:dyDescent="0.25">
      <c r="A13" s="23" t="str">
        <f>IF(E13&lt;&gt;"",1+MAX($A$1:$A12),"")</f>
        <v/>
      </c>
      <c r="B13" s="22"/>
      <c r="C13" s="117"/>
      <c r="D13" s="25" t="s">
        <v>26</v>
      </c>
      <c r="E13" s="69"/>
      <c r="F13" s="70"/>
      <c r="G13" s="71"/>
      <c r="H13" s="72"/>
      <c r="I13" s="73"/>
      <c r="J13" s="74">
        <f>SUM(J8:J12)</f>
        <v>0</v>
      </c>
      <c r="K13" s="28"/>
      <c r="L13" s="29"/>
    </row>
    <row r="14" spans="1:35" ht="16.5" thickBot="1" x14ac:dyDescent="0.25">
      <c r="A14" s="23" t="str">
        <f>IF(E14&lt;&gt;"",1+MAX($A$1:$A13),"")</f>
        <v/>
      </c>
      <c r="B14" s="15"/>
      <c r="C14" s="118"/>
      <c r="D14" s="19" t="s">
        <v>17</v>
      </c>
      <c r="E14" s="20"/>
      <c r="F14" s="58"/>
      <c r="G14" s="20"/>
      <c r="H14" s="21"/>
      <c r="I14" s="27"/>
      <c r="J14" s="59"/>
      <c r="K14" s="28"/>
      <c r="L14" s="29"/>
    </row>
    <row r="15" spans="1:35" s="12" customFormat="1" ht="16.5" thickBot="1" x14ac:dyDescent="0.25">
      <c r="A15" s="23" t="str">
        <f>IF(E15&lt;&gt;"",1+MAX($A$1:$A14),"")</f>
        <v/>
      </c>
      <c r="B15" s="15"/>
      <c r="C15" s="119"/>
      <c r="D15" s="17" t="s">
        <v>27</v>
      </c>
      <c r="E15" s="60"/>
      <c r="F15" s="16"/>
      <c r="G15" s="18"/>
      <c r="H15" s="15"/>
      <c r="I15" s="15"/>
      <c r="J15" s="61"/>
      <c r="K15" s="28"/>
      <c r="L15" s="29"/>
      <c r="M15" s="5"/>
    </row>
    <row r="16" spans="1:35" ht="63" x14ac:dyDescent="0.2">
      <c r="A16" s="23">
        <f>IF(E16&lt;&gt;"",1+MAX($A$1:$A15),"")</f>
        <v>4</v>
      </c>
      <c r="B16" s="15" t="s">
        <v>35</v>
      </c>
      <c r="C16" s="118" t="s">
        <v>37</v>
      </c>
      <c r="D16" s="19" t="s">
        <v>46</v>
      </c>
      <c r="E16" s="20">
        <f>235+(83*1)</f>
        <v>318</v>
      </c>
      <c r="F16" s="58">
        <v>0.1</v>
      </c>
      <c r="G16" s="20">
        <f t="shared" ref="G16" si="4">E16*(1+F16)</f>
        <v>349.8</v>
      </c>
      <c r="H16" s="21" t="s">
        <v>13</v>
      </c>
      <c r="I16" s="62">
        <v>0</v>
      </c>
      <c r="J16" s="59">
        <f t="shared" ref="J16" si="5">I16*G16</f>
        <v>0</v>
      </c>
      <c r="K16" s="28"/>
      <c r="L16" s="29"/>
    </row>
    <row r="17" spans="1:13" ht="63" x14ac:dyDescent="0.2">
      <c r="A17" s="23">
        <f>IF(E17&lt;&gt;"",1+MAX($A$1:$A16),"")</f>
        <v>5</v>
      </c>
      <c r="B17" s="15" t="s">
        <v>35</v>
      </c>
      <c r="C17" s="118" t="s">
        <v>37</v>
      </c>
      <c r="D17" s="19" t="s">
        <v>47</v>
      </c>
      <c r="E17" s="20">
        <v>9</v>
      </c>
      <c r="F17" s="58">
        <v>0.1</v>
      </c>
      <c r="G17" s="20">
        <f t="shared" ref="G17" si="6">E17*(1+F17)</f>
        <v>9.9</v>
      </c>
      <c r="H17" s="21" t="s">
        <v>13</v>
      </c>
      <c r="I17" s="62">
        <v>0</v>
      </c>
      <c r="J17" s="59">
        <f t="shared" ref="J17" si="7">I17*G17</f>
        <v>0</v>
      </c>
      <c r="K17" s="28"/>
      <c r="L17" s="29"/>
    </row>
    <row r="18" spans="1:13" ht="16.5" thickBot="1" x14ac:dyDescent="0.25">
      <c r="A18" s="23" t="str">
        <f>IF(E18&lt;&gt;"",1+MAX($A$1:$A17),"")</f>
        <v/>
      </c>
      <c r="B18" s="15"/>
      <c r="C18" s="117"/>
      <c r="D18" s="24"/>
      <c r="E18" s="63"/>
      <c r="F18" s="64"/>
      <c r="G18" s="65"/>
      <c r="H18" s="66"/>
      <c r="I18" s="67"/>
      <c r="J18" s="68"/>
      <c r="K18" s="28"/>
      <c r="L18" s="29"/>
    </row>
    <row r="19" spans="1:13" ht="16.5" thickBot="1" x14ac:dyDescent="0.25">
      <c r="A19" s="23" t="str">
        <f>IF(E19&lt;&gt;"",1+MAX($A$1:$A18),"")</f>
        <v/>
      </c>
      <c r="B19" s="22"/>
      <c r="C19" s="117"/>
      <c r="D19" s="25" t="s">
        <v>28</v>
      </c>
      <c r="E19" s="69"/>
      <c r="F19" s="70"/>
      <c r="G19" s="71"/>
      <c r="H19" s="72"/>
      <c r="I19" s="73"/>
      <c r="J19" s="74">
        <f>SUM(J15:J18)</f>
        <v>0</v>
      </c>
      <c r="K19" s="28"/>
      <c r="L19" s="29"/>
    </row>
    <row r="20" spans="1:13" ht="16.5" thickBot="1" x14ac:dyDescent="0.25">
      <c r="A20" s="23" t="str">
        <f>IF(E20&lt;&gt;"",1+MAX($A$1:$A19),"")</f>
        <v/>
      </c>
      <c r="B20" s="15"/>
      <c r="C20" s="118"/>
      <c r="D20" s="19" t="s">
        <v>17</v>
      </c>
      <c r="E20" s="20"/>
      <c r="F20" s="58"/>
      <c r="G20" s="20"/>
      <c r="H20" s="21"/>
      <c r="I20" s="27"/>
      <c r="J20" s="59"/>
      <c r="K20" s="28"/>
      <c r="L20" s="29"/>
    </row>
    <row r="21" spans="1:13" s="12" customFormat="1" ht="16.5" thickBot="1" x14ac:dyDescent="0.25">
      <c r="A21" s="23" t="str">
        <f>IF(E21&lt;&gt;"",1+MAX($A$1:$A20),"")</f>
        <v/>
      </c>
      <c r="B21" s="15"/>
      <c r="C21" s="119"/>
      <c r="D21" s="17" t="s">
        <v>29</v>
      </c>
      <c r="E21" s="60"/>
      <c r="F21" s="16"/>
      <c r="G21" s="18"/>
      <c r="H21" s="15"/>
      <c r="I21" s="15"/>
      <c r="J21" s="61"/>
      <c r="K21" s="28"/>
      <c r="L21" s="29"/>
      <c r="M21" s="5"/>
    </row>
    <row r="22" spans="1:13" x14ac:dyDescent="0.2">
      <c r="A22" s="23" t="str">
        <f>IF(E22&lt;&gt;"",1+MAX($A$1:$A21),"")</f>
        <v/>
      </c>
      <c r="B22" s="15"/>
      <c r="C22" s="118"/>
      <c r="D22" s="120" t="s">
        <v>31</v>
      </c>
      <c r="E22" s="20"/>
      <c r="F22" s="58"/>
      <c r="G22" s="20"/>
      <c r="H22" s="21"/>
      <c r="I22" s="15"/>
      <c r="J22" s="59"/>
      <c r="K22" s="105"/>
      <c r="L22" s="106"/>
    </row>
    <row r="23" spans="1:13" ht="63" x14ac:dyDescent="0.2">
      <c r="A23" s="23">
        <f>IF(E23&lt;&gt;"",1+MAX($A$1:$A22),"")</f>
        <v>6</v>
      </c>
      <c r="B23" s="15" t="s">
        <v>38</v>
      </c>
      <c r="C23" s="118" t="s">
        <v>37</v>
      </c>
      <c r="D23" s="19" t="s">
        <v>48</v>
      </c>
      <c r="E23" s="20">
        <v>1</v>
      </c>
      <c r="F23" s="58">
        <v>0</v>
      </c>
      <c r="G23" s="20">
        <f t="shared" ref="G23" si="8">E23*(1+F23)</f>
        <v>1</v>
      </c>
      <c r="H23" s="21" t="s">
        <v>21</v>
      </c>
      <c r="I23" s="62">
        <v>0</v>
      </c>
      <c r="J23" s="59">
        <f t="shared" ref="J23" si="9">I23*G23</f>
        <v>0</v>
      </c>
      <c r="K23" s="105"/>
      <c r="L23" s="106"/>
    </row>
    <row r="24" spans="1:13" x14ac:dyDescent="0.2">
      <c r="A24" s="23" t="str">
        <f>IF(E24&lt;&gt;"",1+MAX($A$1:$A23),"")</f>
        <v/>
      </c>
      <c r="B24" s="15"/>
      <c r="C24" s="118"/>
      <c r="D24" s="19"/>
      <c r="E24" s="20"/>
      <c r="F24" s="58"/>
      <c r="G24" s="20"/>
      <c r="H24" s="21"/>
      <c r="I24" s="27"/>
      <c r="J24" s="59"/>
      <c r="K24" s="105"/>
      <c r="L24" s="106"/>
    </row>
    <row r="25" spans="1:13" x14ac:dyDescent="0.2">
      <c r="A25" s="23" t="str">
        <f>IF(E25&lt;&gt;"",1+MAX($A$1:$A24),"")</f>
        <v/>
      </c>
      <c r="B25" s="15"/>
      <c r="C25" s="118"/>
      <c r="D25" s="120" t="s">
        <v>32</v>
      </c>
      <c r="E25" s="20"/>
      <c r="F25" s="58"/>
      <c r="G25" s="20"/>
      <c r="H25" s="21"/>
      <c r="I25" s="15"/>
      <c r="J25" s="59"/>
      <c r="K25" s="105"/>
      <c r="L25" s="106"/>
    </row>
    <row r="26" spans="1:13" ht="78.75" x14ac:dyDescent="0.2">
      <c r="A26" s="23">
        <f>IF(E26&lt;&gt;"",1+MAX($A$1:$A25),"")</f>
        <v>7</v>
      </c>
      <c r="B26" s="15" t="s">
        <v>38</v>
      </c>
      <c r="C26" s="118" t="s">
        <v>37</v>
      </c>
      <c r="D26" s="19" t="s">
        <v>49</v>
      </c>
      <c r="E26" s="20">
        <v>4</v>
      </c>
      <c r="F26" s="58">
        <v>0</v>
      </c>
      <c r="G26" s="20">
        <f t="shared" ref="G26" si="10">E26*(1+F26)</f>
        <v>4</v>
      </c>
      <c r="H26" s="21" t="s">
        <v>21</v>
      </c>
      <c r="I26" s="62">
        <v>0</v>
      </c>
      <c r="J26" s="59">
        <f t="shared" ref="J26" si="11">I26*G26</f>
        <v>0</v>
      </c>
      <c r="K26" s="105"/>
      <c r="L26" s="106"/>
    </row>
    <row r="27" spans="1:13" ht="78.75" x14ac:dyDescent="0.2">
      <c r="A27" s="23">
        <f>IF(E27&lt;&gt;"",1+MAX($A$1:$A26),"")</f>
        <v>8</v>
      </c>
      <c r="B27" s="15" t="s">
        <v>38</v>
      </c>
      <c r="C27" s="118" t="s">
        <v>37</v>
      </c>
      <c r="D27" s="19" t="s">
        <v>50</v>
      </c>
      <c r="E27" s="20">
        <v>1</v>
      </c>
      <c r="F27" s="58">
        <v>0</v>
      </c>
      <c r="G27" s="20">
        <f t="shared" ref="G27" si="12">E27*(1+F27)</f>
        <v>1</v>
      </c>
      <c r="H27" s="21" t="s">
        <v>21</v>
      </c>
      <c r="I27" s="62">
        <v>0</v>
      </c>
      <c r="J27" s="59">
        <f t="shared" ref="J27" si="13">I27*G27</f>
        <v>0</v>
      </c>
      <c r="K27" s="105"/>
      <c r="L27" s="106"/>
    </row>
    <row r="28" spans="1:13" ht="78.75" x14ac:dyDescent="0.2">
      <c r="A28" s="23">
        <f>IF(E28&lt;&gt;"",1+MAX($A$1:$A27),"")</f>
        <v>9</v>
      </c>
      <c r="B28" s="15" t="s">
        <v>38</v>
      </c>
      <c r="C28" s="118" t="s">
        <v>37</v>
      </c>
      <c r="D28" s="19" t="s">
        <v>51</v>
      </c>
      <c r="E28" s="20">
        <v>1</v>
      </c>
      <c r="F28" s="58">
        <v>0</v>
      </c>
      <c r="G28" s="20">
        <f t="shared" ref="G28" si="14">E28*(1+F28)</f>
        <v>1</v>
      </c>
      <c r="H28" s="21" t="s">
        <v>21</v>
      </c>
      <c r="I28" s="62">
        <v>0</v>
      </c>
      <c r="J28" s="59">
        <f t="shared" ref="J28" si="15">I28*G28</f>
        <v>0</v>
      </c>
      <c r="K28" s="105"/>
      <c r="L28" s="106"/>
    </row>
    <row r="29" spans="1:13" ht="16.5" thickBot="1" x14ac:dyDescent="0.25">
      <c r="A29" s="23" t="str">
        <f>IF(E29&lt;&gt;"",1+MAX($A$1:$A28),"")</f>
        <v/>
      </c>
      <c r="B29" s="15"/>
      <c r="C29" s="117"/>
      <c r="D29" s="24"/>
      <c r="E29" s="63"/>
      <c r="F29" s="64"/>
      <c r="G29" s="65"/>
      <c r="H29" s="66"/>
      <c r="I29" s="67"/>
      <c r="J29" s="68"/>
      <c r="K29" s="28"/>
      <c r="L29" s="29"/>
    </row>
    <row r="30" spans="1:13" ht="16.5" thickBot="1" x14ac:dyDescent="0.25">
      <c r="A30" s="23" t="str">
        <f>IF(E30&lt;&gt;"",1+MAX($A$1:$A29),"")</f>
        <v/>
      </c>
      <c r="B30" s="22"/>
      <c r="C30" s="117"/>
      <c r="D30" s="25" t="s">
        <v>30</v>
      </c>
      <c r="E30" s="69"/>
      <c r="F30" s="70"/>
      <c r="G30" s="71"/>
      <c r="H30" s="72"/>
      <c r="I30" s="73"/>
      <c r="J30" s="74">
        <f>SUM(J21:J29)</f>
        <v>0</v>
      </c>
      <c r="K30" s="28"/>
      <c r="L30" s="29"/>
    </row>
    <row r="31" spans="1:13" ht="16.5" thickBot="1" x14ac:dyDescent="0.25">
      <c r="A31" s="23" t="str">
        <f>IF(E31&lt;&gt;"",1+MAX($A$1:$A30),"")</f>
        <v/>
      </c>
      <c r="B31" s="15"/>
      <c r="C31" s="118"/>
      <c r="D31" s="19" t="s">
        <v>17</v>
      </c>
      <c r="E31" s="20"/>
      <c r="F31" s="58"/>
      <c r="G31" s="20"/>
      <c r="H31" s="21"/>
      <c r="I31" s="27"/>
      <c r="J31" s="59"/>
      <c r="K31" s="28"/>
      <c r="L31" s="29"/>
    </row>
    <row r="32" spans="1:13" s="12" customFormat="1" ht="16.5" thickBot="1" x14ac:dyDescent="0.25">
      <c r="A32" s="23" t="str">
        <f>IF(E32&lt;&gt;"",1+MAX($A$1:$A31),"")</f>
        <v/>
      </c>
      <c r="B32" s="15"/>
      <c r="C32" s="119"/>
      <c r="D32" s="17" t="s">
        <v>33</v>
      </c>
      <c r="E32" s="60"/>
      <c r="F32" s="16"/>
      <c r="G32" s="18"/>
      <c r="H32" s="15"/>
      <c r="I32" s="15"/>
      <c r="J32" s="61"/>
      <c r="K32" s="28"/>
      <c r="L32" s="29"/>
      <c r="M32" s="5"/>
    </row>
    <row r="33" spans="1:12" ht="63" x14ac:dyDescent="0.2">
      <c r="A33" s="23">
        <f>IF(E33&lt;&gt;"",1+MAX($A$1:$A32),"")</f>
        <v>10</v>
      </c>
      <c r="B33" s="15" t="s">
        <v>42</v>
      </c>
      <c r="C33" s="118" t="s">
        <v>41</v>
      </c>
      <c r="D33" s="19" t="s">
        <v>52</v>
      </c>
      <c r="E33" s="20">
        <f>48.5</f>
        <v>48.5</v>
      </c>
      <c r="F33" s="58">
        <v>0.1</v>
      </c>
      <c r="G33" s="20">
        <f t="shared" ref="G33" si="16">E33*(1+F33)</f>
        <v>53.35</v>
      </c>
      <c r="H33" s="21" t="s">
        <v>23</v>
      </c>
      <c r="I33" s="62">
        <v>0</v>
      </c>
      <c r="J33" s="59">
        <f t="shared" ref="J33" si="17">I33*G33</f>
        <v>0</v>
      </c>
      <c r="K33" s="28"/>
      <c r="L33" s="29"/>
    </row>
    <row r="34" spans="1:12" ht="63" x14ac:dyDescent="0.2">
      <c r="A34" s="23">
        <f>IF(E34&lt;&gt;"",1+MAX($A$1:$A33),"")</f>
        <v>11</v>
      </c>
      <c r="B34" s="15" t="s">
        <v>42</v>
      </c>
      <c r="C34" s="118" t="s">
        <v>41</v>
      </c>
      <c r="D34" s="19" t="s">
        <v>53</v>
      </c>
      <c r="E34" s="20">
        <v>235</v>
      </c>
      <c r="F34" s="58">
        <v>0.1</v>
      </c>
      <c r="G34" s="20">
        <f t="shared" ref="G34" si="18">E34*(1+F34)</f>
        <v>258.5</v>
      </c>
      <c r="H34" s="21" t="s">
        <v>23</v>
      </c>
      <c r="I34" s="62">
        <v>0</v>
      </c>
      <c r="J34" s="59">
        <f t="shared" ref="J34" si="19">I34*G34</f>
        <v>0</v>
      </c>
      <c r="K34" s="28"/>
      <c r="L34" s="29"/>
    </row>
    <row r="35" spans="1:12" ht="16.5" thickBot="1" x14ac:dyDescent="0.25">
      <c r="A35" s="23" t="str">
        <f>IF(E35&lt;&gt;"",1+MAX($A$1:$A34),"")</f>
        <v/>
      </c>
      <c r="B35" s="15"/>
      <c r="C35" s="117"/>
      <c r="D35" s="24"/>
      <c r="E35" s="63"/>
      <c r="F35" s="64"/>
      <c r="G35" s="65"/>
      <c r="H35" s="66"/>
      <c r="I35" s="67"/>
      <c r="J35" s="68"/>
      <c r="K35" s="28"/>
      <c r="L35" s="29"/>
    </row>
    <row r="36" spans="1:12" ht="16.5" thickBot="1" x14ac:dyDescent="0.25">
      <c r="A36" s="23" t="str">
        <f>IF(E36&lt;&gt;"",1+MAX($A$1:$A35),"")</f>
        <v/>
      </c>
      <c r="B36" s="22"/>
      <c r="C36" s="117"/>
      <c r="D36" s="25" t="s">
        <v>34</v>
      </c>
      <c r="E36" s="69"/>
      <c r="F36" s="70"/>
      <c r="G36" s="71"/>
      <c r="H36" s="72"/>
      <c r="I36" s="73"/>
      <c r="J36" s="74">
        <f>SUM(J32:J35)</f>
        <v>0</v>
      </c>
      <c r="K36" s="28"/>
      <c r="L36" s="29"/>
    </row>
    <row r="37" spans="1:12" x14ac:dyDescent="0.2">
      <c r="A37" s="23" t="str">
        <f>IF(E37&lt;&gt;"",1+MAX($A$1:$A36),"")</f>
        <v/>
      </c>
      <c r="B37" s="22"/>
      <c r="C37" s="117"/>
      <c r="D37" s="19"/>
      <c r="E37" s="75"/>
      <c r="F37" s="26"/>
      <c r="G37" s="20"/>
      <c r="H37" s="21"/>
      <c r="I37" s="27"/>
      <c r="J37" s="80"/>
      <c r="K37" s="28"/>
      <c r="L37" s="29"/>
    </row>
    <row r="38" spans="1:12" x14ac:dyDescent="0.2">
      <c r="A38" s="23" t="str">
        <f>IF(E38&lt;&gt;"",1+MAX($A$1:$A37),"")</f>
        <v/>
      </c>
      <c r="B38" s="30"/>
      <c r="C38" s="21"/>
      <c r="D38" s="31"/>
      <c r="E38" s="32"/>
      <c r="F38" s="33"/>
      <c r="G38" s="33"/>
      <c r="H38" s="21"/>
      <c r="I38" s="31"/>
      <c r="J38" s="34">
        <f>SUM(J6:J37)/2</f>
        <v>0</v>
      </c>
      <c r="K38" s="42"/>
    </row>
    <row r="39" spans="1:12" x14ac:dyDescent="0.2">
      <c r="A39" s="23" t="str">
        <f>IF(E39&lt;&gt;"",1+MAX($A$1:$A38),"")</f>
        <v/>
      </c>
      <c r="B39" s="22"/>
      <c r="C39" s="23"/>
      <c r="D39" s="19"/>
      <c r="E39" s="35"/>
      <c r="F39" s="104"/>
      <c r="G39" s="121" t="s">
        <v>11</v>
      </c>
      <c r="H39" s="121"/>
      <c r="I39" s="43">
        <v>7.0000000000000007E-2</v>
      </c>
      <c r="J39" s="36">
        <f>I39*J38</f>
        <v>0</v>
      </c>
    </row>
    <row r="40" spans="1:12" ht="16.5" thickBot="1" x14ac:dyDescent="0.25">
      <c r="A40" s="14" t="str">
        <f>IF(E40&lt;&gt;"",1+MAX(A37:A39),"")</f>
        <v/>
      </c>
      <c r="B40" s="23"/>
      <c r="C40" s="23"/>
      <c r="D40" s="19"/>
      <c r="E40" s="35"/>
      <c r="F40" s="104"/>
      <c r="G40" s="122" t="s">
        <v>12</v>
      </c>
      <c r="H40" s="123"/>
      <c r="I40" s="43">
        <v>0.2</v>
      </c>
      <c r="J40" s="44">
        <f>I40*J38</f>
        <v>0</v>
      </c>
    </row>
    <row r="41" spans="1:12" ht="16.5" thickBot="1" x14ac:dyDescent="0.25">
      <c r="A41" s="111" t="s">
        <v>16</v>
      </c>
      <c r="B41" s="112"/>
      <c r="C41" s="112"/>
      <c r="D41" s="113"/>
      <c r="E41" s="114"/>
      <c r="F41" s="115"/>
      <c r="G41" s="115"/>
      <c r="H41" s="112"/>
      <c r="I41" s="113"/>
      <c r="J41" s="116">
        <f>SUM(J38:J40)</f>
        <v>0</v>
      </c>
    </row>
    <row r="42" spans="1:12" x14ac:dyDescent="0.2">
      <c r="A42" s="76" t="s">
        <v>24</v>
      </c>
      <c r="B42" s="2"/>
      <c r="C42" s="2"/>
      <c r="D42" s="3"/>
      <c r="E42" s="77"/>
      <c r="F42" s="4"/>
      <c r="G42" s="4"/>
      <c r="H42" s="2"/>
      <c r="I42" s="3"/>
      <c r="J42" s="78"/>
    </row>
    <row r="43" spans="1:12" ht="16.5" thickBot="1" x14ac:dyDescent="0.25">
      <c r="A43" s="79" t="s">
        <v>22</v>
      </c>
      <c r="B43" s="46"/>
      <c r="C43" s="46"/>
      <c r="D43" s="47"/>
      <c r="E43" s="48"/>
      <c r="F43" s="49"/>
      <c r="G43" s="49"/>
      <c r="H43" s="46"/>
      <c r="I43" s="47"/>
      <c r="J43" s="50"/>
    </row>
  </sheetData>
  <mergeCells count="2">
    <mergeCell ref="G39:H39"/>
    <mergeCell ref="G40:H40"/>
  </mergeCells>
  <printOptions horizontalCentered="1" verticalCentered="1"/>
  <pageMargins left="0.7" right="0.7" top="0.75" bottom="0.75" header="0.3" footer="0.3"/>
  <pageSetup paperSize="140" scale="79" fitToHeight="0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84B03DA-C3FE-4A69-854D-D5EC421DBDE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PAINT ESTIMATE</vt:lpstr>
      <vt:lpstr>'PAINT ESTIMATE'!Print_Area</vt:lpstr>
      <vt:lpstr>'PAINT ESTIMATE'!Print_Titles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H.A.R</cp:lastModifiedBy>
  <cp:lastPrinted>2023-06-24T11:19:49Z</cp:lastPrinted>
  <dcterms:created xsi:type="dcterms:W3CDTF">2021-04-17T23:14:41Z</dcterms:created>
  <dcterms:modified xsi:type="dcterms:W3CDTF">2023-12-25T14:59:48Z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{D84B03DA-C3FE-4A69-854D-D5EC421DBDEA}</vt:lpwstr>
  </property>
</Properties>
</file>